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Website\Wiki\TimeVaryingData\"/>
    </mc:Choice>
  </mc:AlternateContent>
  <bookViews>
    <workbookView xWindow="360" yWindow="45" windowWidth="17235" windowHeight="9780" activeTab="3"/>
  </bookViews>
  <sheets>
    <sheet name="Input" sheetId="1" r:id="rId1"/>
    <sheet name="Output" sheetId="2" r:id="rId2"/>
    <sheet name="Calcs" sheetId="3" r:id="rId3"/>
    <sheet name="Example 1" sheetId="5" r:id="rId4"/>
    <sheet name="Example 2" sheetId="4" r:id="rId5"/>
    <sheet name="Prob#3" sheetId="6" r:id="rId6"/>
  </sheets>
  <calcPr calcId="152511"/>
</workbook>
</file>

<file path=xl/calcChain.xml><?xml version="1.0" encoding="utf-8"?>
<calcChain xmlns="http://schemas.openxmlformats.org/spreadsheetml/2006/main">
  <c r="E4" i="5" l="1"/>
  <c r="D5" i="5"/>
  <c r="E4" i="4" l="1"/>
  <c r="D5" i="4"/>
  <c r="D6" i="4" s="1"/>
  <c r="D7" i="4" s="1"/>
  <c r="D8" i="4" s="1"/>
  <c r="D9" i="4" s="1"/>
  <c r="E9" i="4" s="1"/>
  <c r="E5" i="5"/>
  <c r="D6" i="5" l="1"/>
  <c r="D7" i="5" s="1"/>
  <c r="D8" i="5" s="1"/>
  <c r="D9" i="5" s="1"/>
  <c r="E9" i="5" s="1"/>
  <c r="E5" i="4"/>
  <c r="E6" i="4"/>
  <c r="E8" i="4"/>
  <c r="E7" i="4"/>
  <c r="B10" i="4"/>
  <c r="AF5" i="5"/>
  <c r="AF6" i="5" s="1"/>
  <c r="V5" i="5"/>
  <c r="E8" i="5" l="1"/>
  <c r="E7" i="5"/>
  <c r="E6" i="5"/>
  <c r="AF7" i="5"/>
  <c r="AF8" i="5" s="1"/>
  <c r="AG5" i="5"/>
  <c r="H4" i="2"/>
  <c r="H5" i="2" s="1"/>
  <c r="H6" i="2" s="1"/>
  <c r="H7" i="2" s="1"/>
  <c r="H8" i="2" s="1"/>
  <c r="H9" i="2" s="1"/>
  <c r="H10" i="2" s="1"/>
  <c r="I4" i="2"/>
  <c r="I5" i="2"/>
  <c r="I6" i="2" s="1"/>
  <c r="I7" i="2" s="1"/>
  <c r="I8" i="2" s="1"/>
  <c r="I9" i="2" s="1"/>
  <c r="I10" i="2" s="1"/>
  <c r="G4" i="2"/>
  <c r="G5" i="2" s="1"/>
  <c r="G6" i="2" s="1"/>
  <c r="G7" i="2" s="1"/>
  <c r="G8" i="2" s="1"/>
  <c r="G9" i="2" s="1"/>
  <c r="G10" i="2" s="1"/>
  <c r="E5" i="3"/>
  <c r="E6" i="3"/>
  <c r="E7" i="3"/>
  <c r="E8" i="3"/>
  <c r="E4" i="3"/>
  <c r="D5" i="3"/>
  <c r="D6" i="3"/>
  <c r="D7" i="3"/>
  <c r="D8" i="3"/>
  <c r="D4" i="3"/>
  <c r="F5" i="3" s="1"/>
  <c r="C5" i="3"/>
  <c r="C6" i="3"/>
  <c r="C7" i="3"/>
  <c r="C8" i="3"/>
  <c r="C4" i="3"/>
  <c r="B5" i="3"/>
  <c r="B6" i="3"/>
  <c r="B7" i="3"/>
  <c r="B8" i="3"/>
  <c r="F6" i="3" l="1"/>
  <c r="F7" i="3" s="1"/>
  <c r="F8" i="3" s="1"/>
  <c r="AG7" i="5"/>
  <c r="AF9" i="5"/>
  <c r="V6" i="5"/>
  <c r="W5" i="5" s="1"/>
  <c r="M9" i="5"/>
  <c r="AG9" i="5" l="1"/>
  <c r="AG8" i="5"/>
  <c r="V7" i="5"/>
  <c r="M10" i="5"/>
  <c r="V8" i="5" l="1"/>
  <c r="W7" i="5" s="1"/>
  <c r="N10" i="5"/>
  <c r="V9" i="5" l="1"/>
  <c r="W8" i="5" l="1"/>
  <c r="W9" i="5"/>
  <c r="E10" i="4"/>
</calcChain>
</file>

<file path=xl/sharedStrings.xml><?xml version="1.0" encoding="utf-8"?>
<sst xmlns="http://schemas.openxmlformats.org/spreadsheetml/2006/main" count="89" uniqueCount="36">
  <si>
    <t>Input Data</t>
  </si>
  <si>
    <t>Model Output</t>
  </si>
  <si>
    <t>month</t>
  </si>
  <si>
    <t>Comparison of results</t>
  </si>
  <si>
    <t>Scenario 1 (monthly)</t>
  </si>
  <si>
    <t>Scenario 2 (per second)</t>
  </si>
  <si>
    <t>Rate (L/s)</t>
  </si>
  <si>
    <t>Rate (ML/mon)</t>
  </si>
  <si>
    <t>Volume (ML)</t>
  </si>
  <si>
    <t>Time (day)</t>
  </si>
  <si>
    <t>inflow (m3/d)</t>
  </si>
  <si>
    <t>outflow (m3/d)</t>
  </si>
  <si>
    <t>volume (m3)</t>
  </si>
  <si>
    <t>overflow (m3/d)</t>
  </si>
  <si>
    <t>flow_rate (m3/d)</t>
  </si>
  <si>
    <t>cumulative values (m3)</t>
  </si>
  <si>
    <t>inflow</t>
  </si>
  <si>
    <t>outflow</t>
  </si>
  <si>
    <t>overflow</t>
  </si>
  <si>
    <t>Volume</t>
  </si>
  <si>
    <t>Outflow</t>
  </si>
  <si>
    <t>Inflow</t>
  </si>
  <si>
    <t>Capacity</t>
  </si>
  <si>
    <t>Spreadsheet</t>
  </si>
  <si>
    <t>GoldSim calculation</t>
  </si>
  <si>
    <t>GoldSim Reporting</t>
  </si>
  <si>
    <t>m3/d</t>
  </si>
  <si>
    <t>m3</t>
  </si>
  <si>
    <t>d</t>
  </si>
  <si>
    <t>Etime</t>
  </si>
  <si>
    <t>cfs</t>
  </si>
  <si>
    <t>Flow Rate</t>
  </si>
  <si>
    <t>Overflow Rate</t>
  </si>
  <si>
    <t>Daily Inflow</t>
  </si>
  <si>
    <t>Daily Outflow</t>
  </si>
  <si>
    <t>Daily Overflow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</si>
</sst>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4" fontId="0" fillId="0" borderId="0" xfId="0" applyNumberFormat="1" applyAlignment="1">
      <alignment horizontal="right"/>
    </xf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2" xfId="0" applyBorder="1"/>
    <xf numFmtId="0" fontId="0" fillId="0" borderId="3" xfId="0" applyBorder="1" applyAlignment="1">
      <alignment horizontal="right"/>
    </xf>
    <xf numFmtId="0" fontId="0" fillId="0" borderId="3" xfId="0" applyBorder="1"/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165" fontId="0" fillId="0" borderId="1" xfId="0" applyNumberFormat="1" applyBorder="1" applyAlignment="1">
      <alignment horizontal="right"/>
    </xf>
    <xf numFmtId="0" fontId="1" fillId="0" borderId="6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616F6"/>
      <color rgb="FF05E1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Reported</a:t>
            </a:r>
            <a:r>
              <a:rPr lang="en-US" baseline="0"/>
              <a:t> by Spreadsheet</a:t>
            </a:r>
            <a:endParaRPr lang="en-US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13433615005441393"/>
          <c:y val="0.10950573657508417"/>
          <c:w val="0.73132769989117219"/>
          <c:h val="0.61916263642452141"/>
        </c:manualLayout>
      </c:layout>
      <c:scatterChart>
        <c:scatterStyle val="lineMarker"/>
        <c:varyColors val="0"/>
        <c:ser>
          <c:idx val="3"/>
          <c:order val="1"/>
          <c:tx>
            <c:strRef>
              <c:f>'Example 1'!$E$2</c:f>
              <c:strCache>
                <c:ptCount val="1"/>
                <c:pt idx="0">
                  <c:v>Daily Overflow</c:v>
                </c:pt>
              </c:strCache>
            </c:strRef>
          </c:tx>
          <c:spPr>
            <a:ln w="38100">
              <a:solidFill>
                <a:srgbClr val="2616F6"/>
              </a:solidFill>
              <a:prstDash val="dash"/>
            </a:ln>
          </c:spPr>
          <c:marker>
            <c:symbol val="circle"/>
            <c:size val="11"/>
            <c:spPr>
              <a:solidFill>
                <a:srgbClr val="2616F6"/>
              </a:solidFill>
              <a:ln>
                <a:solidFill>
                  <a:srgbClr val="2616F6"/>
                </a:solidFill>
              </a:ln>
            </c:spPr>
          </c:marker>
          <c:xVal>
            <c:numRef>
              <c:f>'Example 1'!$A$4:$A$9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'Example 1'!$E$4:$E$9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6652136"/>
        <c:axId val="456652528"/>
      </c:scatterChart>
      <c:scatterChart>
        <c:scatterStyle val="lineMarker"/>
        <c:varyColors val="0"/>
        <c:ser>
          <c:idx val="2"/>
          <c:order val="0"/>
          <c:tx>
            <c:strRef>
              <c:f>'Example 1'!$D$2</c:f>
              <c:strCache>
                <c:ptCount val="1"/>
                <c:pt idx="0">
                  <c:v>Volume</c:v>
                </c:pt>
              </c:strCache>
            </c:strRef>
          </c:tx>
          <c:spPr>
            <a:ln w="38100">
              <a:solidFill>
                <a:srgbClr val="C00000"/>
              </a:solidFill>
              <a:prstDash val="solid"/>
            </a:ln>
          </c:spPr>
          <c:marker>
            <c:symbol val="circle"/>
            <c:size val="11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'Example 1'!$A$4:$A$9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'Example 1'!$D$4:$D$9</c:f>
              <c:numCache>
                <c:formatCode>General</c:formatCode>
                <c:ptCount val="6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</c:numCache>
            </c:numRef>
          </c:yVal>
          <c:smooth val="0"/>
        </c:ser>
        <c:ser>
          <c:idx val="0"/>
          <c:order val="2"/>
          <c:tx>
            <c:strRef>
              <c:f>'Example 1'!$F$2</c:f>
              <c:strCache>
                <c:ptCount val="1"/>
                <c:pt idx="0">
                  <c:v>Capacity</c:v>
                </c:pt>
              </c:strCache>
            </c:strRef>
          </c:tx>
          <c:spPr>
            <a:ln w="38100">
              <a:solidFill>
                <a:srgbClr val="C00000"/>
              </a:solidFill>
              <a:prstDash val="dashDot"/>
            </a:ln>
          </c:spPr>
          <c:marker>
            <c:symbol val="none"/>
          </c:marker>
          <c:xVal>
            <c:numRef>
              <c:f>'Example 1'!$A$4:$A$9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'Example 1'!$F$4:$F$9</c:f>
              <c:numCache>
                <c:formatCode>General</c:formatCode>
                <c:ptCount val="6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6660760"/>
        <c:axId val="456650960"/>
      </c:scatterChart>
      <c:valAx>
        <c:axId val="456652136"/>
        <c:scaling>
          <c:orientation val="minMax"/>
          <c:max val="4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Time (day)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456652528"/>
        <c:crosses val="autoZero"/>
        <c:crossBetween val="midCat"/>
        <c:majorUnit val="1"/>
      </c:valAx>
      <c:valAx>
        <c:axId val="456652528"/>
        <c:scaling>
          <c:orientation val="minMax"/>
          <c:max val="1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>
                    <a:solidFill>
                      <a:srgbClr val="2616F6"/>
                    </a:solidFill>
                  </a:defRPr>
                </a:pPr>
                <a:r>
                  <a:rPr lang="en-US" b="0">
                    <a:solidFill>
                      <a:srgbClr val="2616F6"/>
                    </a:solidFill>
                  </a:rPr>
                  <a:t>Flow Rate (m3/day)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15875">
            <a:solidFill>
              <a:srgbClr val="2616F6"/>
            </a:solidFill>
          </a:ln>
        </c:spPr>
        <c:txPr>
          <a:bodyPr/>
          <a:lstStyle/>
          <a:p>
            <a:pPr>
              <a:defRPr>
                <a:solidFill>
                  <a:srgbClr val="2616F6"/>
                </a:solidFill>
              </a:defRPr>
            </a:pPr>
            <a:endParaRPr lang="en-US"/>
          </a:p>
        </c:txPr>
        <c:crossAx val="456652136"/>
        <c:crosses val="autoZero"/>
        <c:crossBetween val="midCat"/>
        <c:majorUnit val="1"/>
      </c:valAx>
      <c:valAx>
        <c:axId val="456650960"/>
        <c:scaling>
          <c:orientation val="minMax"/>
          <c:max val="12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>
                    <a:solidFill>
                      <a:srgbClr val="C00000"/>
                    </a:solidFill>
                  </a:defRPr>
                </a:pPr>
                <a:r>
                  <a:rPr lang="en-US" b="0">
                    <a:solidFill>
                      <a:srgbClr val="C00000"/>
                    </a:solidFill>
                  </a:rPr>
                  <a:t>Volume (m3)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15875">
            <a:solidFill>
              <a:srgbClr val="C00000"/>
            </a:solidFill>
          </a:ln>
        </c:spPr>
        <c:txPr>
          <a:bodyPr/>
          <a:lstStyle/>
          <a:p>
            <a:pPr>
              <a:defRPr>
                <a:solidFill>
                  <a:srgbClr val="C00000"/>
                </a:solidFill>
              </a:defRPr>
            </a:pPr>
            <a:endParaRPr lang="en-US"/>
          </a:p>
        </c:txPr>
        <c:crossAx val="456660760"/>
        <c:crosses val="max"/>
        <c:crossBetween val="midCat"/>
      </c:valAx>
      <c:valAx>
        <c:axId val="456660760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one"/>
        <c:crossAx val="456650960"/>
        <c:crosses val="autoZero"/>
        <c:crossBetween val="midCat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ln w="19050">
      <a:solidFill>
        <a:schemeClr val="tx2"/>
      </a:solidFill>
    </a:ln>
  </c:spPr>
  <c:txPr>
    <a:bodyPr/>
    <a:lstStyle/>
    <a:p>
      <a:pPr>
        <a:defRPr sz="1600"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GoldSim</a:t>
            </a:r>
            <a:r>
              <a:rPr lang="en-US" baseline="0"/>
              <a:t> with Unscheduled Time Steps and </a:t>
            </a:r>
            <a:br>
              <a:rPr lang="en-US" baseline="0"/>
            </a:br>
            <a:r>
              <a:rPr lang="en-US" baseline="0"/>
              <a:t>High Resolution Output Enabled</a:t>
            </a:r>
            <a:endParaRPr lang="en-US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13433615005441393"/>
          <c:y val="0.18295204792204994"/>
          <c:w val="0.73132769989117219"/>
          <c:h val="0.54571632507755574"/>
        </c:manualLayout>
      </c:layout>
      <c:scatterChart>
        <c:scatterStyle val="lineMarker"/>
        <c:varyColors val="0"/>
        <c:ser>
          <c:idx val="3"/>
          <c:order val="1"/>
          <c:tx>
            <c:strRef>
              <c:f>'Example 1'!$N$2</c:f>
              <c:strCache>
                <c:ptCount val="1"/>
                <c:pt idx="0">
                  <c:v>Overflow Rate</c:v>
                </c:pt>
              </c:strCache>
            </c:strRef>
          </c:tx>
          <c:spPr>
            <a:ln w="38100">
              <a:solidFill>
                <a:srgbClr val="2616F6"/>
              </a:solidFill>
              <a:prstDash val="dash"/>
            </a:ln>
          </c:spPr>
          <c:marker>
            <c:symbol val="circle"/>
            <c:size val="12"/>
            <c:spPr>
              <a:solidFill>
                <a:srgbClr val="2616F6"/>
              </a:solidFill>
              <a:ln>
                <a:solidFill>
                  <a:srgbClr val="2616F6"/>
                </a:solidFill>
              </a:ln>
            </c:spPr>
          </c:marker>
          <c:xVal>
            <c:numRef>
              <c:f>'Example 1'!$J$4:$J$11</c:f>
              <c:numCache>
                <c:formatCode>0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 formatCode="0.0">
                  <c:v>2.5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</c:numCache>
            </c:numRef>
          </c:xVal>
          <c:yVal>
            <c:numRef>
              <c:f>'Example 1'!$N$4:$N$11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6659584"/>
        <c:axId val="456651352"/>
      </c:scatterChart>
      <c:scatterChart>
        <c:scatterStyle val="lineMarker"/>
        <c:varyColors val="0"/>
        <c:ser>
          <c:idx val="2"/>
          <c:order val="0"/>
          <c:tx>
            <c:strRef>
              <c:f>'Example 1'!$M$2</c:f>
              <c:strCache>
                <c:ptCount val="1"/>
                <c:pt idx="0">
                  <c:v>Volume</c:v>
                </c:pt>
              </c:strCache>
            </c:strRef>
          </c:tx>
          <c:spPr>
            <a:ln w="38100">
              <a:solidFill>
                <a:srgbClr val="C00000"/>
              </a:solidFill>
              <a:prstDash val="solid"/>
            </a:ln>
          </c:spPr>
          <c:marker>
            <c:symbol val="circle"/>
            <c:size val="12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'Example 1'!$J$4:$J$11</c:f>
              <c:numCache>
                <c:formatCode>0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 formatCode="0.0">
                  <c:v>2.5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</c:numCache>
            </c:numRef>
          </c:xVal>
          <c:yVal>
            <c:numRef>
              <c:f>'Example 1'!$M$4:$M$11</c:f>
              <c:numCache>
                <c:formatCode>General</c:formatCode>
                <c:ptCount val="8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</c:numCache>
            </c:numRef>
          </c:yVal>
          <c:smooth val="0"/>
        </c:ser>
        <c:ser>
          <c:idx val="0"/>
          <c:order val="2"/>
          <c:tx>
            <c:strRef>
              <c:f>'Example 1'!$O$2</c:f>
              <c:strCache>
                <c:ptCount val="1"/>
                <c:pt idx="0">
                  <c:v>Capacity</c:v>
                </c:pt>
              </c:strCache>
            </c:strRef>
          </c:tx>
          <c:spPr>
            <a:ln w="38100">
              <a:solidFill>
                <a:srgbClr val="C00000"/>
              </a:solidFill>
              <a:prstDash val="dashDot"/>
            </a:ln>
          </c:spPr>
          <c:marker>
            <c:symbol val="none"/>
          </c:marker>
          <c:xVal>
            <c:numRef>
              <c:f>'Example 1'!$J$4:$J$11</c:f>
              <c:numCache>
                <c:formatCode>0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 formatCode="0.0">
                  <c:v>2.5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</c:numCache>
            </c:numRef>
          </c:xVal>
          <c:yVal>
            <c:numRef>
              <c:f>'Example 1'!$O$4:$O$11</c:f>
              <c:numCache>
                <c:formatCode>General</c:formatCode>
                <c:ptCount val="8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6659976"/>
        <c:axId val="456649784"/>
      </c:scatterChart>
      <c:valAx>
        <c:axId val="456659584"/>
        <c:scaling>
          <c:orientation val="minMax"/>
          <c:max val="4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Time (day)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456651352"/>
        <c:crosses val="autoZero"/>
        <c:crossBetween val="midCat"/>
        <c:majorUnit val="1"/>
      </c:valAx>
      <c:valAx>
        <c:axId val="456651352"/>
        <c:scaling>
          <c:orientation val="minMax"/>
          <c:max val="1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>
                    <a:solidFill>
                      <a:srgbClr val="2616F6"/>
                    </a:solidFill>
                  </a:defRPr>
                </a:pPr>
                <a:r>
                  <a:rPr lang="en-US" b="0">
                    <a:solidFill>
                      <a:srgbClr val="2616F6"/>
                    </a:solidFill>
                  </a:rPr>
                  <a:t>Flow Rate (m3/day)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15875">
            <a:solidFill>
              <a:srgbClr val="2616F6"/>
            </a:solidFill>
          </a:ln>
        </c:spPr>
        <c:txPr>
          <a:bodyPr/>
          <a:lstStyle/>
          <a:p>
            <a:pPr>
              <a:defRPr>
                <a:solidFill>
                  <a:srgbClr val="2616F6"/>
                </a:solidFill>
              </a:defRPr>
            </a:pPr>
            <a:endParaRPr lang="en-US"/>
          </a:p>
        </c:txPr>
        <c:crossAx val="456659584"/>
        <c:crosses val="autoZero"/>
        <c:crossBetween val="midCat"/>
        <c:majorUnit val="1"/>
      </c:valAx>
      <c:valAx>
        <c:axId val="456649784"/>
        <c:scaling>
          <c:orientation val="minMax"/>
          <c:max val="12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>
                    <a:solidFill>
                      <a:srgbClr val="C00000"/>
                    </a:solidFill>
                  </a:defRPr>
                </a:pPr>
                <a:r>
                  <a:rPr lang="en-US" b="0">
                    <a:solidFill>
                      <a:srgbClr val="C00000"/>
                    </a:solidFill>
                  </a:rPr>
                  <a:t>Volume (m3)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15875">
            <a:solidFill>
              <a:srgbClr val="C00000"/>
            </a:solidFill>
          </a:ln>
        </c:spPr>
        <c:txPr>
          <a:bodyPr/>
          <a:lstStyle/>
          <a:p>
            <a:pPr>
              <a:defRPr>
                <a:solidFill>
                  <a:srgbClr val="C00000"/>
                </a:solidFill>
              </a:defRPr>
            </a:pPr>
            <a:endParaRPr lang="en-US"/>
          </a:p>
        </c:txPr>
        <c:crossAx val="456659976"/>
        <c:crosses val="max"/>
        <c:crossBetween val="midCat"/>
      </c:valAx>
      <c:valAx>
        <c:axId val="456659976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one"/>
        <c:crossAx val="456649784"/>
        <c:crosses val="autoZero"/>
        <c:crossBetween val="midCat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ln w="19050">
      <a:solidFill>
        <a:schemeClr val="tx2"/>
      </a:solidFill>
    </a:ln>
  </c:spPr>
  <c:txPr>
    <a:bodyPr/>
    <a:lstStyle/>
    <a:p>
      <a:pPr>
        <a:defRPr sz="1600"/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GoldSim with</a:t>
            </a:r>
            <a:r>
              <a:rPr lang="en-US" baseline="0"/>
              <a:t> Unscheduled Time Steps Reporting On Scheduled Time Steps</a:t>
            </a:r>
            <a:endParaRPr lang="en-US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13433615005441393"/>
          <c:y val="0.19142662230823829"/>
          <c:w val="0.73132769989117219"/>
          <c:h val="0.53724175069136737"/>
        </c:manualLayout>
      </c:layout>
      <c:scatterChart>
        <c:scatterStyle val="lineMarker"/>
        <c:varyColors val="0"/>
        <c:ser>
          <c:idx val="3"/>
          <c:order val="1"/>
          <c:tx>
            <c:strRef>
              <c:f>'Example 1'!$W$2</c:f>
              <c:strCache>
                <c:ptCount val="1"/>
                <c:pt idx="0">
                  <c:v>Overflow Rate</c:v>
                </c:pt>
              </c:strCache>
            </c:strRef>
          </c:tx>
          <c:spPr>
            <a:ln w="38100">
              <a:solidFill>
                <a:srgbClr val="2616F6"/>
              </a:solidFill>
              <a:prstDash val="dash"/>
            </a:ln>
          </c:spPr>
          <c:marker>
            <c:symbol val="circle"/>
            <c:size val="11"/>
            <c:spPr>
              <a:solidFill>
                <a:srgbClr val="2616F6"/>
              </a:solidFill>
              <a:ln>
                <a:solidFill>
                  <a:srgbClr val="2616F6"/>
                </a:solidFill>
              </a:ln>
            </c:spPr>
          </c:marker>
          <c:xVal>
            <c:numRef>
              <c:f>'Example 1'!$A$4:$A$9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'Example 1'!$W$4:$W$9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6661152"/>
        <c:axId val="456656840"/>
      </c:scatterChart>
      <c:scatterChart>
        <c:scatterStyle val="lineMarker"/>
        <c:varyColors val="0"/>
        <c:ser>
          <c:idx val="2"/>
          <c:order val="0"/>
          <c:tx>
            <c:strRef>
              <c:f>'Example 1'!$V$2</c:f>
              <c:strCache>
                <c:ptCount val="1"/>
                <c:pt idx="0">
                  <c:v>Volume</c:v>
                </c:pt>
              </c:strCache>
            </c:strRef>
          </c:tx>
          <c:spPr>
            <a:ln w="38100">
              <a:solidFill>
                <a:srgbClr val="C00000"/>
              </a:solidFill>
              <a:prstDash val="solid"/>
            </a:ln>
          </c:spPr>
          <c:marker>
            <c:symbol val="circle"/>
            <c:size val="11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'Example 1'!$A$4:$A$9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'Example 1'!$V$4:$V$9</c:f>
              <c:numCache>
                <c:formatCode>General</c:formatCode>
                <c:ptCount val="6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</c:numCache>
            </c:numRef>
          </c:yVal>
          <c:smooth val="0"/>
        </c:ser>
        <c:ser>
          <c:idx val="0"/>
          <c:order val="2"/>
          <c:tx>
            <c:strRef>
              <c:f>'Example 1'!$X$2</c:f>
              <c:strCache>
                <c:ptCount val="1"/>
                <c:pt idx="0">
                  <c:v>Capacity</c:v>
                </c:pt>
              </c:strCache>
            </c:strRef>
          </c:tx>
          <c:spPr>
            <a:ln w="38100">
              <a:solidFill>
                <a:srgbClr val="C00000"/>
              </a:solidFill>
              <a:prstDash val="dashDot"/>
            </a:ln>
          </c:spPr>
          <c:marker>
            <c:symbol val="none"/>
          </c:marker>
          <c:xVal>
            <c:numRef>
              <c:f>'Example 1'!$A$4:$A$9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'Example 1'!$X$4:$X$9</c:f>
              <c:numCache>
                <c:formatCode>General</c:formatCode>
                <c:ptCount val="6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6653704"/>
        <c:axId val="456652920"/>
      </c:scatterChart>
      <c:valAx>
        <c:axId val="456661152"/>
        <c:scaling>
          <c:orientation val="minMax"/>
          <c:max val="4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Time (day)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456656840"/>
        <c:crosses val="autoZero"/>
        <c:crossBetween val="midCat"/>
        <c:majorUnit val="1"/>
      </c:valAx>
      <c:valAx>
        <c:axId val="456656840"/>
        <c:scaling>
          <c:orientation val="minMax"/>
          <c:max val="1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>
                    <a:solidFill>
                      <a:srgbClr val="2616F6"/>
                    </a:solidFill>
                  </a:defRPr>
                </a:pPr>
                <a:r>
                  <a:rPr lang="en-US" b="0">
                    <a:solidFill>
                      <a:srgbClr val="2616F6"/>
                    </a:solidFill>
                  </a:rPr>
                  <a:t>Flow Rate (m3/day)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15875">
            <a:solidFill>
              <a:srgbClr val="2616F6"/>
            </a:solidFill>
          </a:ln>
        </c:spPr>
        <c:txPr>
          <a:bodyPr/>
          <a:lstStyle/>
          <a:p>
            <a:pPr>
              <a:defRPr>
                <a:solidFill>
                  <a:srgbClr val="2616F6"/>
                </a:solidFill>
              </a:defRPr>
            </a:pPr>
            <a:endParaRPr lang="en-US"/>
          </a:p>
        </c:txPr>
        <c:crossAx val="456661152"/>
        <c:crosses val="autoZero"/>
        <c:crossBetween val="midCat"/>
        <c:majorUnit val="1"/>
      </c:valAx>
      <c:valAx>
        <c:axId val="456652920"/>
        <c:scaling>
          <c:orientation val="minMax"/>
          <c:max val="12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>
                    <a:solidFill>
                      <a:srgbClr val="C00000"/>
                    </a:solidFill>
                  </a:defRPr>
                </a:pPr>
                <a:r>
                  <a:rPr lang="en-US" b="0">
                    <a:solidFill>
                      <a:srgbClr val="C00000"/>
                    </a:solidFill>
                  </a:rPr>
                  <a:t>Volume (m3)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15875">
            <a:solidFill>
              <a:srgbClr val="C00000"/>
            </a:solidFill>
          </a:ln>
        </c:spPr>
        <c:txPr>
          <a:bodyPr/>
          <a:lstStyle/>
          <a:p>
            <a:pPr>
              <a:defRPr>
                <a:solidFill>
                  <a:srgbClr val="C00000"/>
                </a:solidFill>
              </a:defRPr>
            </a:pPr>
            <a:endParaRPr lang="en-US"/>
          </a:p>
        </c:txPr>
        <c:crossAx val="456653704"/>
        <c:crosses val="max"/>
        <c:crossBetween val="midCat"/>
      </c:valAx>
      <c:valAx>
        <c:axId val="456653704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one"/>
        <c:crossAx val="456652920"/>
        <c:crosses val="autoZero"/>
        <c:crossBetween val="midCat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ln w="19050">
      <a:solidFill>
        <a:schemeClr val="tx2"/>
      </a:solidFill>
    </a:ln>
  </c:spPr>
  <c:txPr>
    <a:bodyPr/>
    <a:lstStyle/>
    <a:p>
      <a:pPr>
        <a:defRPr sz="1600"/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GoldSim without</a:t>
            </a:r>
            <a:r>
              <a:rPr lang="en-US" baseline="0"/>
              <a:t> Unscheduled Time Steps </a:t>
            </a:r>
            <a:endParaRPr lang="en-US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13433615005441393"/>
          <c:y val="0.1321046016049198"/>
          <c:w val="0.73132769989117219"/>
          <c:h val="0.59656377139468586"/>
        </c:manualLayout>
      </c:layout>
      <c:scatterChart>
        <c:scatterStyle val="lineMarker"/>
        <c:varyColors val="0"/>
        <c:ser>
          <c:idx val="3"/>
          <c:order val="1"/>
          <c:tx>
            <c:strRef>
              <c:f>'Example 1'!$AG$2</c:f>
              <c:strCache>
                <c:ptCount val="1"/>
                <c:pt idx="0">
                  <c:v>Overflow Rate</c:v>
                </c:pt>
              </c:strCache>
            </c:strRef>
          </c:tx>
          <c:spPr>
            <a:ln w="38100">
              <a:solidFill>
                <a:srgbClr val="2616F6"/>
              </a:solidFill>
              <a:prstDash val="dash"/>
            </a:ln>
          </c:spPr>
          <c:marker>
            <c:symbol val="circle"/>
            <c:size val="11"/>
            <c:spPr>
              <a:solidFill>
                <a:srgbClr val="2616F6"/>
              </a:solidFill>
              <a:ln>
                <a:solidFill>
                  <a:srgbClr val="2616F6"/>
                </a:solidFill>
              </a:ln>
            </c:spPr>
          </c:marker>
          <c:xVal>
            <c:numRef>
              <c:f>'Example 1'!$A$4:$A$9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'Example 1'!$AG$4:$AG$9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6649392"/>
        <c:axId val="456650176"/>
      </c:scatterChart>
      <c:scatterChart>
        <c:scatterStyle val="lineMarker"/>
        <c:varyColors val="0"/>
        <c:ser>
          <c:idx val="2"/>
          <c:order val="0"/>
          <c:tx>
            <c:strRef>
              <c:f>'Example 1'!$AF$2</c:f>
              <c:strCache>
                <c:ptCount val="1"/>
                <c:pt idx="0">
                  <c:v>Volume</c:v>
                </c:pt>
              </c:strCache>
            </c:strRef>
          </c:tx>
          <c:spPr>
            <a:ln w="38100">
              <a:solidFill>
                <a:srgbClr val="C00000"/>
              </a:solidFill>
              <a:prstDash val="solid"/>
            </a:ln>
          </c:spPr>
          <c:marker>
            <c:symbol val="circle"/>
            <c:size val="11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'Example 1'!$A$4:$A$9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'Example 1'!$AF$4:$AF$9</c:f>
              <c:numCache>
                <c:formatCode>General</c:formatCode>
                <c:ptCount val="6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</c:numCache>
            </c:numRef>
          </c:yVal>
          <c:smooth val="0"/>
        </c:ser>
        <c:ser>
          <c:idx val="0"/>
          <c:order val="2"/>
          <c:tx>
            <c:strRef>
              <c:f>'Example 1'!$AH$2</c:f>
              <c:strCache>
                <c:ptCount val="1"/>
                <c:pt idx="0">
                  <c:v>Capacity</c:v>
                </c:pt>
              </c:strCache>
            </c:strRef>
          </c:tx>
          <c:spPr>
            <a:ln w="38100">
              <a:solidFill>
                <a:srgbClr val="C00000"/>
              </a:solidFill>
              <a:prstDash val="dashDot"/>
            </a:ln>
          </c:spPr>
          <c:marker>
            <c:symbol val="none"/>
          </c:marker>
          <c:xVal>
            <c:numRef>
              <c:f>'Example 1'!$A$4:$A$9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'Example 1'!$AH$4:$AH$9</c:f>
              <c:numCache>
                <c:formatCode>General</c:formatCode>
                <c:ptCount val="6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6654488"/>
        <c:axId val="456656448"/>
      </c:scatterChart>
      <c:valAx>
        <c:axId val="456649392"/>
        <c:scaling>
          <c:orientation val="minMax"/>
          <c:max val="4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Time (day)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456650176"/>
        <c:crosses val="autoZero"/>
        <c:crossBetween val="midCat"/>
        <c:majorUnit val="1"/>
      </c:valAx>
      <c:valAx>
        <c:axId val="456650176"/>
        <c:scaling>
          <c:orientation val="minMax"/>
          <c:max val="1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>
                    <a:solidFill>
                      <a:srgbClr val="2616F6"/>
                    </a:solidFill>
                  </a:defRPr>
                </a:pPr>
                <a:r>
                  <a:rPr lang="en-US" b="0">
                    <a:solidFill>
                      <a:srgbClr val="2616F6"/>
                    </a:solidFill>
                  </a:rPr>
                  <a:t>Flow Rate (m3/day)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15875">
            <a:solidFill>
              <a:srgbClr val="2616F6"/>
            </a:solidFill>
          </a:ln>
        </c:spPr>
        <c:txPr>
          <a:bodyPr/>
          <a:lstStyle/>
          <a:p>
            <a:pPr>
              <a:defRPr>
                <a:solidFill>
                  <a:srgbClr val="2616F6"/>
                </a:solidFill>
              </a:defRPr>
            </a:pPr>
            <a:endParaRPr lang="en-US"/>
          </a:p>
        </c:txPr>
        <c:crossAx val="456649392"/>
        <c:crosses val="autoZero"/>
        <c:crossBetween val="midCat"/>
        <c:majorUnit val="1"/>
      </c:valAx>
      <c:valAx>
        <c:axId val="456656448"/>
        <c:scaling>
          <c:orientation val="minMax"/>
          <c:max val="12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>
                    <a:solidFill>
                      <a:srgbClr val="C00000"/>
                    </a:solidFill>
                  </a:defRPr>
                </a:pPr>
                <a:r>
                  <a:rPr lang="en-US" b="0">
                    <a:solidFill>
                      <a:srgbClr val="C00000"/>
                    </a:solidFill>
                  </a:rPr>
                  <a:t>Volume (m3)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15875">
            <a:solidFill>
              <a:srgbClr val="C00000"/>
            </a:solidFill>
          </a:ln>
        </c:spPr>
        <c:txPr>
          <a:bodyPr/>
          <a:lstStyle/>
          <a:p>
            <a:pPr>
              <a:defRPr>
                <a:solidFill>
                  <a:srgbClr val="C00000"/>
                </a:solidFill>
              </a:defRPr>
            </a:pPr>
            <a:endParaRPr lang="en-US"/>
          </a:p>
        </c:txPr>
        <c:crossAx val="456654488"/>
        <c:crosses val="max"/>
        <c:crossBetween val="midCat"/>
      </c:valAx>
      <c:valAx>
        <c:axId val="456654488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one"/>
        <c:crossAx val="456656448"/>
        <c:crosses val="autoZero"/>
        <c:crossBetween val="midCat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ln w="19050">
      <a:solidFill>
        <a:schemeClr val="tx2"/>
      </a:solidFill>
    </a:ln>
  </c:spPr>
  <c:txPr>
    <a:bodyPr/>
    <a:lstStyle/>
    <a:p>
      <a:pPr>
        <a:defRPr sz="1600"/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89129483814524"/>
          <c:y val="6.5289442986293383E-2"/>
          <c:w val="0.73821741032370958"/>
          <c:h val="0.62295312044327789"/>
        </c:manualLayout>
      </c:layout>
      <c:scatterChart>
        <c:scatterStyle val="lineMarker"/>
        <c:varyColors val="0"/>
        <c:ser>
          <c:idx val="0"/>
          <c:order val="0"/>
          <c:tx>
            <c:strRef>
              <c:f>'Example 2'!$B$2</c:f>
              <c:strCache>
                <c:ptCount val="1"/>
                <c:pt idx="0">
                  <c:v>Daily Inflow</c:v>
                </c:pt>
              </c:strCache>
            </c:strRef>
          </c:tx>
          <c:spPr>
            <a:ln w="12700">
              <a:solidFill>
                <a:srgbClr val="2616F6"/>
              </a:solidFill>
            </a:ln>
          </c:spPr>
          <c:marker>
            <c:symbol val="square"/>
            <c:size val="7"/>
          </c:marker>
          <c:xVal>
            <c:numRef>
              <c:f>'Example 2'!$A$4:$A$9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'Example 2'!$B$4:$B$9</c:f>
              <c:numCache>
                <c:formatCode>General</c:formatCode>
                <c:ptCount val="6"/>
                <c:pt idx="0">
                  <c:v>3</c:v>
                </c:pt>
                <c:pt idx="1">
                  <c:v>7</c:v>
                </c:pt>
                <c:pt idx="2">
                  <c:v>30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'Example 2'!$C$2</c:f>
              <c:strCache>
                <c:ptCount val="1"/>
                <c:pt idx="0">
                  <c:v>Daily Outflow</c:v>
                </c:pt>
              </c:strCache>
            </c:strRef>
          </c:tx>
          <c:spPr>
            <a:ln w="12700">
              <a:solidFill>
                <a:srgbClr val="05E10A"/>
              </a:solidFill>
            </a:ln>
          </c:spPr>
          <c:marker>
            <c:symbol val="triangle"/>
            <c:size val="8"/>
            <c:spPr>
              <a:solidFill>
                <a:srgbClr val="05E10A"/>
              </a:solidFill>
              <a:ln>
                <a:solidFill>
                  <a:srgbClr val="05E10A"/>
                </a:solidFill>
              </a:ln>
            </c:spPr>
          </c:marker>
          <c:xVal>
            <c:numRef>
              <c:f>'Example 2'!$A$4:$A$9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'Example 2'!$C$4:$C$9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'Example 2'!$E$2</c:f>
              <c:strCache>
                <c:ptCount val="1"/>
                <c:pt idx="0">
                  <c:v>Daily Overflow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circ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'Example 2'!$A$4:$A$9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'Example 2'!$E$4:$E$9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22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6655272"/>
        <c:axId val="456657232"/>
      </c:scatterChart>
      <c:scatterChart>
        <c:scatterStyle val="lineMarker"/>
        <c:varyColors val="0"/>
        <c:ser>
          <c:idx val="2"/>
          <c:order val="2"/>
          <c:tx>
            <c:strRef>
              <c:f>'Example 2'!$D$2</c:f>
              <c:strCache>
                <c:ptCount val="1"/>
                <c:pt idx="0">
                  <c:v>Volume</c:v>
                </c:pt>
              </c:strCache>
            </c:strRef>
          </c:tx>
          <c:spPr>
            <a:ln w="15875">
              <a:solidFill>
                <a:schemeClr val="tx1"/>
              </a:solidFill>
              <a:prstDash val="dash"/>
            </a:ln>
          </c:spPr>
          <c:marker>
            <c:symbol val="x"/>
            <c:size val="8"/>
            <c:spPr>
              <a:solidFill>
                <a:schemeClr val="bg1"/>
              </a:solidFill>
              <a:ln>
                <a:solidFill>
                  <a:prstClr val="black"/>
                </a:solidFill>
              </a:ln>
            </c:spPr>
          </c:marker>
          <c:xVal>
            <c:numRef>
              <c:f>'Example 2'!$A$4:$A$9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'Example 2'!$D$4:$D$9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6</c:v>
                </c:pt>
                <c:pt idx="3">
                  <c:v>12</c:v>
                </c:pt>
                <c:pt idx="4">
                  <c:v>12</c:v>
                </c:pt>
                <c:pt idx="5">
                  <c:v>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6657624"/>
        <c:axId val="456650568"/>
      </c:scatterChart>
      <c:valAx>
        <c:axId val="456655272"/>
        <c:scaling>
          <c:orientation val="minMax"/>
          <c:max val="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(day)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456657232"/>
        <c:crosses val="autoZero"/>
        <c:crossBetween val="midCat"/>
        <c:majorUnit val="1"/>
      </c:valAx>
      <c:valAx>
        <c:axId val="45665723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Flow Rate</a:t>
                </a:r>
                <a:r>
                  <a:rPr lang="en-US" baseline="0"/>
                  <a:t> (m3/day)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56655272"/>
        <c:crosses val="autoZero"/>
        <c:crossBetween val="midCat"/>
      </c:valAx>
      <c:valAx>
        <c:axId val="456650568"/>
        <c:scaling>
          <c:orientation val="minMax"/>
          <c:max val="35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(m3)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56657624"/>
        <c:crosses val="max"/>
        <c:crossBetween val="midCat"/>
      </c:valAx>
      <c:valAx>
        <c:axId val="456657624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one"/>
        <c:crossAx val="456650568"/>
        <c:crosses val="autoZero"/>
        <c:crossBetween val="midCat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11</xdr:row>
      <xdr:rowOff>152399</xdr:rowOff>
    </xdr:from>
    <xdr:to>
      <xdr:col>8</xdr:col>
      <xdr:colOff>196977</xdr:colOff>
      <xdr:row>35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152401</xdr:colOff>
      <xdr:row>35</xdr:row>
      <xdr:rowOff>152399</xdr:rowOff>
    </xdr:from>
    <xdr:to>
      <xdr:col>8</xdr:col>
      <xdr:colOff>196978</xdr:colOff>
      <xdr:row>59</xdr:row>
      <xdr:rowOff>76200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323851</xdr:colOff>
      <xdr:row>11</xdr:row>
      <xdr:rowOff>161924</xdr:rowOff>
    </xdr:from>
    <xdr:to>
      <xdr:col>16</xdr:col>
      <xdr:colOff>111253</xdr:colOff>
      <xdr:row>35</xdr:row>
      <xdr:rowOff>85725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342900</xdr:colOff>
      <xdr:row>35</xdr:row>
      <xdr:rowOff>161925</xdr:rowOff>
    </xdr:from>
    <xdr:to>
      <xdr:col>16</xdr:col>
      <xdr:colOff>130302</xdr:colOff>
      <xdr:row>59</xdr:row>
      <xdr:rowOff>85726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12</xdr:row>
      <xdr:rowOff>133350</xdr:rowOff>
    </xdr:from>
    <xdr:to>
      <xdr:col>5</xdr:col>
      <xdr:colOff>285750</xdr:colOff>
      <xdr:row>27</xdr:row>
      <xdr:rowOff>19050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0</xdr:colOff>
      <xdr:row>6</xdr:row>
      <xdr:rowOff>0</xdr:rowOff>
    </xdr:from>
    <xdr:to>
      <xdr:col>15</xdr:col>
      <xdr:colOff>305196</xdr:colOff>
      <xdr:row>20</xdr:row>
      <xdr:rowOff>76438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57950" y="1162050"/>
          <a:ext cx="4572396" cy="2743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D1" sqref="D1:E10"/>
    </sheetView>
  </sheetViews>
  <sheetFormatPr defaultRowHeight="15" x14ac:dyDescent="0.25"/>
  <cols>
    <col min="1" max="1" width="10.140625" bestFit="1" customWidth="1"/>
    <col min="2" max="2" width="19.140625" bestFit="1" customWidth="1"/>
    <col min="3" max="3" width="14.140625" bestFit="1" customWidth="1"/>
  </cols>
  <sheetData>
    <row r="1" spans="1:2" x14ac:dyDescent="0.25">
      <c r="A1" s="2" t="s">
        <v>0</v>
      </c>
    </row>
    <row r="3" spans="1:2" x14ac:dyDescent="0.25">
      <c r="A3" t="s">
        <v>2</v>
      </c>
      <c r="B3" t="s">
        <v>14</v>
      </c>
    </row>
    <row r="4" spans="1:2" x14ac:dyDescent="0.25">
      <c r="A4">
        <v>0</v>
      </c>
      <c r="B4">
        <v>0</v>
      </c>
    </row>
    <row r="5" spans="1:2" x14ac:dyDescent="0.25">
      <c r="A5">
        <v>1</v>
      </c>
      <c r="B5">
        <v>9</v>
      </c>
    </row>
    <row r="6" spans="1:2" x14ac:dyDescent="0.25">
      <c r="A6">
        <v>2</v>
      </c>
      <c r="B6">
        <v>30</v>
      </c>
    </row>
    <row r="7" spans="1:2" x14ac:dyDescent="0.25">
      <c r="A7">
        <v>3</v>
      </c>
      <c r="B7">
        <v>5</v>
      </c>
    </row>
    <row r="8" spans="1:2" x14ac:dyDescent="0.25">
      <c r="A8">
        <v>4</v>
      </c>
      <c r="B8">
        <v>0</v>
      </c>
    </row>
    <row r="9" spans="1:2" x14ac:dyDescent="0.25">
      <c r="A9">
        <v>5</v>
      </c>
      <c r="B9">
        <v>0</v>
      </c>
    </row>
    <row r="10" spans="1:2" x14ac:dyDescent="0.25">
      <c r="A10" s="1"/>
    </row>
    <row r="11" spans="1:2" x14ac:dyDescent="0.25">
      <c r="A11" s="1"/>
    </row>
    <row r="12" spans="1:2" x14ac:dyDescent="0.25">
      <c r="A12" s="1"/>
    </row>
    <row r="13" spans="1:2" x14ac:dyDescent="0.25">
      <c r="A13" s="1"/>
    </row>
    <row r="14" spans="1:2" x14ac:dyDescent="0.25">
      <c r="A14" s="1"/>
    </row>
    <row r="15" spans="1:2" x14ac:dyDescent="0.25">
      <c r="A15" s="1"/>
    </row>
    <row r="16" spans="1:2" x14ac:dyDescent="0.25">
      <c r="A16" s="1"/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I7" sqref="I7"/>
    </sheetView>
  </sheetViews>
  <sheetFormatPr defaultRowHeight="15" x14ac:dyDescent="0.25"/>
  <cols>
    <col min="1" max="1" width="14" customWidth="1"/>
    <col min="2" max="2" width="16.140625" bestFit="1" customWidth="1"/>
    <col min="3" max="3" width="17.5703125" bestFit="1" customWidth="1"/>
    <col min="4" max="4" width="12.140625" bestFit="1" customWidth="1"/>
    <col min="5" max="5" width="18.5703125" bestFit="1" customWidth="1"/>
  </cols>
  <sheetData>
    <row r="1" spans="1:9" x14ac:dyDescent="0.25">
      <c r="A1" t="s">
        <v>1</v>
      </c>
    </row>
    <row r="2" spans="1:9" x14ac:dyDescent="0.25">
      <c r="G2" t="s">
        <v>15</v>
      </c>
    </row>
    <row r="3" spans="1:9" x14ac:dyDescent="0.25">
      <c r="A3" t="s">
        <v>9</v>
      </c>
      <c r="B3" t="s">
        <v>10</v>
      </c>
      <c r="C3" t="s">
        <v>11</v>
      </c>
      <c r="D3" t="s">
        <v>12</v>
      </c>
      <c r="E3" t="s">
        <v>13</v>
      </c>
      <c r="G3" t="s">
        <v>16</v>
      </c>
      <c r="H3" t="s">
        <v>17</v>
      </c>
      <c r="I3" t="s">
        <v>18</v>
      </c>
    </row>
    <row r="4" spans="1:9" x14ac:dyDescent="0.25">
      <c r="A4">
        <v>0</v>
      </c>
      <c r="B4">
        <v>2</v>
      </c>
      <c r="C4">
        <v>2</v>
      </c>
      <c r="D4">
        <v>0</v>
      </c>
      <c r="E4">
        <v>0</v>
      </c>
      <c r="G4">
        <f>B4</f>
        <v>2</v>
      </c>
      <c r="H4">
        <f t="shared" ref="H4" si="0">C4</f>
        <v>2</v>
      </c>
      <c r="I4">
        <f>E4</f>
        <v>0</v>
      </c>
    </row>
    <row r="5" spans="1:9" x14ac:dyDescent="0.25">
      <c r="A5">
        <v>1</v>
      </c>
      <c r="B5">
        <v>9</v>
      </c>
      <c r="C5">
        <v>2</v>
      </c>
      <c r="D5">
        <v>0</v>
      </c>
      <c r="E5">
        <v>0</v>
      </c>
      <c r="G5">
        <f>B4*($A5-$A4)+G4</f>
        <v>4</v>
      </c>
      <c r="H5">
        <f t="shared" ref="H5:H10" si="1">C4*($A5-$A4)+H4</f>
        <v>4</v>
      </c>
      <c r="I5">
        <f t="shared" ref="I5:I10" si="2">E4*($A5-$A4)+I4</f>
        <v>0</v>
      </c>
    </row>
    <row r="6" spans="1:9" x14ac:dyDescent="0.25">
      <c r="A6">
        <v>2</v>
      </c>
      <c r="B6">
        <v>30</v>
      </c>
      <c r="C6">
        <v>2</v>
      </c>
      <c r="D6">
        <v>7</v>
      </c>
      <c r="E6">
        <v>0</v>
      </c>
      <c r="G6">
        <f t="shared" ref="G6:G10" si="3">B5*($A6-$A5)+G5</f>
        <v>13</v>
      </c>
      <c r="H6">
        <f t="shared" si="1"/>
        <v>6</v>
      </c>
      <c r="I6">
        <f t="shared" si="2"/>
        <v>0</v>
      </c>
    </row>
    <row r="7" spans="1:9" x14ac:dyDescent="0.25">
      <c r="A7">
        <v>2.1785714289999998</v>
      </c>
      <c r="B7">
        <v>30</v>
      </c>
      <c r="C7">
        <v>2</v>
      </c>
      <c r="D7">
        <v>12</v>
      </c>
      <c r="E7">
        <v>28</v>
      </c>
      <c r="G7">
        <f t="shared" si="3"/>
        <v>18.357142869999993</v>
      </c>
      <c r="H7">
        <f t="shared" si="1"/>
        <v>6.3571428579999996</v>
      </c>
      <c r="I7">
        <f t="shared" si="2"/>
        <v>0</v>
      </c>
    </row>
    <row r="8" spans="1:9" x14ac:dyDescent="0.25">
      <c r="A8">
        <v>3</v>
      </c>
      <c r="B8">
        <v>5</v>
      </c>
      <c r="C8">
        <v>2</v>
      </c>
      <c r="D8">
        <v>12</v>
      </c>
      <c r="E8">
        <v>3</v>
      </c>
      <c r="G8">
        <f t="shared" si="3"/>
        <v>43</v>
      </c>
      <c r="H8">
        <f t="shared" si="1"/>
        <v>8</v>
      </c>
      <c r="I8">
        <f t="shared" si="2"/>
        <v>22.999999988000006</v>
      </c>
    </row>
    <row r="9" spans="1:9" x14ac:dyDescent="0.25">
      <c r="A9">
        <v>4</v>
      </c>
      <c r="B9">
        <v>0</v>
      </c>
      <c r="C9">
        <v>2</v>
      </c>
      <c r="D9">
        <v>12</v>
      </c>
      <c r="E9">
        <v>0</v>
      </c>
      <c r="G9">
        <f t="shared" si="3"/>
        <v>48</v>
      </c>
      <c r="H9">
        <f t="shared" si="1"/>
        <v>10</v>
      </c>
      <c r="I9">
        <f t="shared" si="2"/>
        <v>25.999999988000006</v>
      </c>
    </row>
    <row r="10" spans="1:9" x14ac:dyDescent="0.25">
      <c r="A10">
        <v>5</v>
      </c>
      <c r="B10">
        <v>0</v>
      </c>
      <c r="C10">
        <v>2</v>
      </c>
      <c r="D10">
        <v>10</v>
      </c>
      <c r="E10">
        <v>0</v>
      </c>
      <c r="G10">
        <f t="shared" si="3"/>
        <v>48</v>
      </c>
      <c r="H10">
        <f t="shared" si="1"/>
        <v>12</v>
      </c>
      <c r="I10">
        <f t="shared" si="2"/>
        <v>25.999999988000006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B5" sqref="B5"/>
    </sheetView>
  </sheetViews>
  <sheetFormatPr defaultRowHeight="15" x14ac:dyDescent="0.25"/>
  <cols>
    <col min="2" max="2" width="14.5703125" customWidth="1"/>
    <col min="3" max="3" width="12.140625" customWidth="1"/>
    <col min="4" max="4" width="14.42578125" customWidth="1"/>
    <col min="5" max="5" width="14.140625" customWidth="1"/>
    <col min="6" max="6" width="17.42578125" customWidth="1"/>
  </cols>
  <sheetData>
    <row r="1" spans="1:6" ht="29.25" customHeight="1" x14ac:dyDescent="0.25">
      <c r="A1" s="2" t="s">
        <v>3</v>
      </c>
    </row>
    <row r="2" spans="1:6" x14ac:dyDescent="0.25">
      <c r="A2" s="4"/>
      <c r="B2" s="4" t="s">
        <v>4</v>
      </c>
      <c r="C2" s="4"/>
      <c r="D2" s="4" t="s">
        <v>5</v>
      </c>
      <c r="E2" s="4"/>
    </row>
    <row r="3" spans="1:6" x14ac:dyDescent="0.25">
      <c r="A3" s="4" t="s">
        <v>2</v>
      </c>
      <c r="B3" s="4" t="s">
        <v>7</v>
      </c>
      <c r="C3" s="4" t="s">
        <v>8</v>
      </c>
      <c r="D3" s="4" t="s">
        <v>6</v>
      </c>
      <c r="E3" s="4" t="s">
        <v>8</v>
      </c>
    </row>
    <row r="4" spans="1:6" x14ac:dyDescent="0.25">
      <c r="A4" s="3">
        <v>0</v>
      </c>
      <c r="B4" s="3">
        <v>2</v>
      </c>
      <c r="C4" s="3">
        <f>Output!B4</f>
        <v>2</v>
      </c>
      <c r="D4" s="3">
        <f>Input!C4</f>
        <v>0</v>
      </c>
      <c r="E4" s="6">
        <f>Output!D4</f>
        <v>0</v>
      </c>
      <c r="F4" s="5">
        <v>0</v>
      </c>
    </row>
    <row r="5" spans="1:6" x14ac:dyDescent="0.25">
      <c r="A5" s="3">
        <v>1</v>
      </c>
      <c r="B5" s="3">
        <f>Input!B5</f>
        <v>9</v>
      </c>
      <c r="C5" s="3">
        <f>Output!B5</f>
        <v>9</v>
      </c>
      <c r="D5" s="3">
        <f>Input!C5</f>
        <v>0</v>
      </c>
      <c r="E5" s="6">
        <f>Output!D5</f>
        <v>0</v>
      </c>
      <c r="F5" s="5">
        <f>F4+D4*30.4375*24*3600/1000000</f>
        <v>0</v>
      </c>
    </row>
    <row r="6" spans="1:6" x14ac:dyDescent="0.25">
      <c r="A6" s="3">
        <v>2</v>
      </c>
      <c r="B6" s="3">
        <f>Input!B6</f>
        <v>30</v>
      </c>
      <c r="C6" s="3">
        <f>Output!B7</f>
        <v>30</v>
      </c>
      <c r="D6" s="3">
        <f>Input!C6</f>
        <v>0</v>
      </c>
      <c r="E6" s="6">
        <f>Output!D6</f>
        <v>7</v>
      </c>
      <c r="F6" s="5">
        <f t="shared" ref="F6:F8" si="0">F5+D5*30.4375*24*3600/1000000</f>
        <v>0</v>
      </c>
    </row>
    <row r="7" spans="1:6" x14ac:dyDescent="0.25">
      <c r="A7" s="3">
        <v>3</v>
      </c>
      <c r="B7" s="3">
        <f>Input!B7</f>
        <v>5</v>
      </c>
      <c r="C7" s="3">
        <f>Output!B8</f>
        <v>5</v>
      </c>
      <c r="D7" s="3">
        <f>Input!C7</f>
        <v>0</v>
      </c>
      <c r="E7" s="6">
        <f>Output!D7</f>
        <v>12</v>
      </c>
      <c r="F7" s="5">
        <f t="shared" si="0"/>
        <v>0</v>
      </c>
    </row>
    <row r="8" spans="1:6" x14ac:dyDescent="0.25">
      <c r="A8" s="3">
        <v>4</v>
      </c>
      <c r="B8" s="3">
        <f>Input!B8</f>
        <v>0</v>
      </c>
      <c r="C8" s="3">
        <f>Output!B9</f>
        <v>0</v>
      </c>
      <c r="D8" s="3">
        <f>Input!C8</f>
        <v>0</v>
      </c>
      <c r="E8" s="6">
        <f>Output!D8</f>
        <v>12</v>
      </c>
      <c r="F8" s="5">
        <f t="shared" si="0"/>
        <v>0</v>
      </c>
    </row>
  </sheetData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"/>
  <sheetViews>
    <sheetView tabSelected="1" topLeftCell="G1" workbookViewId="0">
      <selection activeCell="E4" sqref="E4"/>
    </sheetView>
  </sheetViews>
  <sheetFormatPr defaultRowHeight="15" x14ac:dyDescent="0.25"/>
  <cols>
    <col min="1" max="1" width="9.7109375" customWidth="1"/>
    <col min="2" max="2" width="13.42578125" customWidth="1"/>
    <col min="3" max="3" width="13.5703125" customWidth="1"/>
    <col min="4" max="4" width="13.7109375" customWidth="1"/>
    <col min="5" max="5" width="15.140625" customWidth="1"/>
    <col min="10" max="10" width="10.42578125" customWidth="1"/>
    <col min="11" max="12" width="14.7109375" customWidth="1"/>
    <col min="13" max="13" width="13.7109375" customWidth="1"/>
    <col min="14" max="14" width="15.85546875" customWidth="1"/>
    <col min="19" max="19" width="10.42578125" customWidth="1"/>
    <col min="20" max="21" width="14.7109375" customWidth="1"/>
    <col min="22" max="22" width="13.7109375" customWidth="1"/>
    <col min="23" max="23" width="15.85546875" customWidth="1"/>
  </cols>
  <sheetData>
    <row r="1" spans="1:34" x14ac:dyDescent="0.25">
      <c r="A1" t="s">
        <v>23</v>
      </c>
      <c r="J1" t="s">
        <v>24</v>
      </c>
      <c r="S1" t="s">
        <v>25</v>
      </c>
      <c r="AC1" t="s">
        <v>25</v>
      </c>
    </row>
    <row r="2" spans="1:34" ht="30" x14ac:dyDescent="0.25">
      <c r="A2" s="10" t="s">
        <v>29</v>
      </c>
      <c r="B2" s="9" t="s">
        <v>33</v>
      </c>
      <c r="C2" s="9" t="s">
        <v>34</v>
      </c>
      <c r="D2" s="10" t="s">
        <v>19</v>
      </c>
      <c r="E2" s="9" t="s">
        <v>35</v>
      </c>
      <c r="F2" s="10" t="s">
        <v>22</v>
      </c>
      <c r="G2" s="3"/>
      <c r="H2" s="3"/>
      <c r="I2" s="3"/>
      <c r="J2" s="10" t="s">
        <v>29</v>
      </c>
      <c r="K2" s="9" t="s">
        <v>21</v>
      </c>
      <c r="L2" s="9" t="s">
        <v>20</v>
      </c>
      <c r="M2" s="10" t="s">
        <v>19</v>
      </c>
      <c r="N2" s="9" t="s">
        <v>32</v>
      </c>
      <c r="O2" s="10" t="s">
        <v>22</v>
      </c>
      <c r="P2" s="3"/>
      <c r="Q2" s="3"/>
      <c r="R2" s="3"/>
      <c r="S2" s="10" t="s">
        <v>29</v>
      </c>
      <c r="T2" s="9" t="s">
        <v>21</v>
      </c>
      <c r="U2" s="9" t="s">
        <v>20</v>
      </c>
      <c r="V2" s="10" t="s">
        <v>19</v>
      </c>
      <c r="W2" s="9" t="s">
        <v>32</v>
      </c>
      <c r="X2" s="10" t="s">
        <v>22</v>
      </c>
      <c r="AC2" s="10" t="s">
        <v>29</v>
      </c>
      <c r="AD2" s="9" t="s">
        <v>21</v>
      </c>
      <c r="AE2" s="9" t="s">
        <v>20</v>
      </c>
      <c r="AF2" s="10" t="s">
        <v>19</v>
      </c>
      <c r="AG2" s="9" t="s">
        <v>32</v>
      </c>
      <c r="AH2" s="10" t="s">
        <v>22</v>
      </c>
    </row>
    <row r="3" spans="1:34" x14ac:dyDescent="0.25">
      <c r="A3" s="10" t="s">
        <v>28</v>
      </c>
      <c r="B3" s="10" t="s">
        <v>27</v>
      </c>
      <c r="C3" s="10" t="s">
        <v>27</v>
      </c>
      <c r="D3" s="10" t="s">
        <v>27</v>
      </c>
      <c r="E3" s="9" t="s">
        <v>27</v>
      </c>
      <c r="F3" s="10" t="s">
        <v>27</v>
      </c>
      <c r="J3" s="10" t="s">
        <v>28</v>
      </c>
      <c r="K3" s="9" t="s">
        <v>26</v>
      </c>
      <c r="L3" s="9" t="s">
        <v>26</v>
      </c>
      <c r="M3" s="10" t="s">
        <v>27</v>
      </c>
      <c r="N3" s="9" t="s">
        <v>26</v>
      </c>
      <c r="O3" s="10" t="s">
        <v>27</v>
      </c>
      <c r="S3" s="10" t="s">
        <v>28</v>
      </c>
      <c r="T3" s="9" t="s">
        <v>26</v>
      </c>
      <c r="U3" s="9" t="s">
        <v>26</v>
      </c>
      <c r="V3" s="10" t="s">
        <v>27</v>
      </c>
      <c r="W3" s="9" t="s">
        <v>26</v>
      </c>
      <c r="X3" s="10" t="s">
        <v>27</v>
      </c>
      <c r="AC3" s="10" t="s">
        <v>28</v>
      </c>
      <c r="AD3" s="9" t="s">
        <v>26</v>
      </c>
      <c r="AE3" s="9" t="s">
        <v>26</v>
      </c>
      <c r="AF3" s="10" t="s">
        <v>27</v>
      </c>
      <c r="AG3" s="9" t="s">
        <v>26</v>
      </c>
      <c r="AH3" s="10" t="s">
        <v>27</v>
      </c>
    </row>
    <row r="4" spans="1:34" x14ac:dyDescent="0.25">
      <c r="A4" s="11">
        <v>0</v>
      </c>
      <c r="B4" s="16">
        <v>4</v>
      </c>
      <c r="C4" s="14">
        <v>0</v>
      </c>
      <c r="D4" s="15">
        <v>0</v>
      </c>
      <c r="E4" s="13">
        <f>MAX(B4-C4-(D5-D4),0)</f>
        <v>0</v>
      </c>
      <c r="F4" s="15">
        <v>10</v>
      </c>
      <c r="J4" s="11">
        <v>0</v>
      </c>
      <c r="K4" s="16">
        <v>4</v>
      </c>
      <c r="L4" s="14">
        <v>0</v>
      </c>
      <c r="M4" s="15">
        <v>0</v>
      </c>
      <c r="N4" s="15">
        <v>0</v>
      </c>
      <c r="O4" s="15">
        <v>10</v>
      </c>
      <c r="S4" s="11">
        <v>0</v>
      </c>
      <c r="T4" s="16">
        <v>4</v>
      </c>
      <c r="U4" s="14">
        <v>0</v>
      </c>
      <c r="V4" s="15">
        <v>0</v>
      </c>
      <c r="W4" s="15">
        <v>0</v>
      </c>
      <c r="X4" s="15">
        <v>10</v>
      </c>
      <c r="AC4" s="11">
        <v>0</v>
      </c>
      <c r="AD4" s="16">
        <v>4</v>
      </c>
      <c r="AE4" s="14">
        <v>0</v>
      </c>
      <c r="AF4" s="15">
        <v>0</v>
      </c>
      <c r="AG4" s="15">
        <v>0</v>
      </c>
      <c r="AH4" s="15">
        <v>10</v>
      </c>
    </row>
    <row r="5" spans="1:34" x14ac:dyDescent="0.25">
      <c r="A5" s="11">
        <v>1</v>
      </c>
      <c r="B5" s="17">
        <v>4</v>
      </c>
      <c r="C5" s="12">
        <v>0</v>
      </c>
      <c r="D5" s="13">
        <f>MIN(D4+B4-C4,F5)</f>
        <v>4</v>
      </c>
      <c r="E5" s="13">
        <f>MAX((B5-C5)-(F5-D5),0)</f>
        <v>0</v>
      </c>
      <c r="F5" s="13">
        <v>10</v>
      </c>
      <c r="J5" s="11">
        <v>1</v>
      </c>
      <c r="K5" s="17">
        <v>4</v>
      </c>
      <c r="L5" s="12">
        <v>0</v>
      </c>
      <c r="M5" s="13">
        <v>4</v>
      </c>
      <c r="N5" s="13">
        <v>0</v>
      </c>
      <c r="O5" s="13">
        <v>10</v>
      </c>
      <c r="S5" s="11">
        <v>1</v>
      </c>
      <c r="T5" s="17">
        <v>4</v>
      </c>
      <c r="U5" s="12">
        <v>0</v>
      </c>
      <c r="V5" s="13">
        <f>MIN(V4+T5-U5,X5)</f>
        <v>4</v>
      </c>
      <c r="W5" s="13">
        <f>MAX(T5-U5-(V6-V5),0)</f>
        <v>0</v>
      </c>
      <c r="X5" s="13">
        <v>10</v>
      </c>
      <c r="AC5" s="11">
        <v>1</v>
      </c>
      <c r="AD5" s="17">
        <v>4</v>
      </c>
      <c r="AE5" s="12">
        <v>0</v>
      </c>
      <c r="AF5" s="13">
        <f>MIN(AF4+AD5-AE5,AH5)</f>
        <v>4</v>
      </c>
      <c r="AG5" s="13">
        <f>MAX(AD5-AE5-(AF6-AF5),0)</f>
        <v>0</v>
      </c>
      <c r="AH5" s="13">
        <v>10</v>
      </c>
    </row>
    <row r="6" spans="1:34" x14ac:dyDescent="0.25">
      <c r="A6" s="11">
        <v>2</v>
      </c>
      <c r="B6" s="17">
        <v>4</v>
      </c>
      <c r="C6" s="12">
        <v>0</v>
      </c>
      <c r="D6" s="13">
        <f t="shared" ref="D6:D9" si="0">MIN(D5+B5-C5,F6)</f>
        <v>8</v>
      </c>
      <c r="E6" s="13">
        <f t="shared" ref="E6:E9" si="1">MAX((B6-C6)-(F6-D6),0)</f>
        <v>2</v>
      </c>
      <c r="F6" s="13">
        <v>10</v>
      </c>
      <c r="J6" s="11">
        <v>2</v>
      </c>
      <c r="K6" s="17">
        <v>4</v>
      </c>
      <c r="L6" s="12">
        <v>0</v>
      </c>
      <c r="M6" s="13">
        <v>8</v>
      </c>
      <c r="N6" s="13">
        <v>0</v>
      </c>
      <c r="O6" s="13">
        <v>10</v>
      </c>
      <c r="S6" s="11">
        <v>2</v>
      </c>
      <c r="T6" s="17">
        <v>4</v>
      </c>
      <c r="U6" s="12">
        <v>0</v>
      </c>
      <c r="V6" s="13">
        <f t="shared" ref="V6:V9" si="2">MIN(V5+T6-U6,X6)</f>
        <v>8</v>
      </c>
      <c r="W6" s="13">
        <v>0</v>
      </c>
      <c r="X6" s="13">
        <v>10</v>
      </c>
      <c r="AC6" s="11">
        <v>2</v>
      </c>
      <c r="AD6" s="17">
        <v>4</v>
      </c>
      <c r="AE6" s="12">
        <v>0</v>
      </c>
      <c r="AF6" s="13">
        <f t="shared" ref="AF6:AF9" si="3">MIN(AF5+AD6-AE6,AH6)</f>
        <v>8</v>
      </c>
      <c r="AG6" s="13">
        <v>2</v>
      </c>
      <c r="AH6" s="13">
        <v>10</v>
      </c>
    </row>
    <row r="7" spans="1:34" x14ac:dyDescent="0.25">
      <c r="A7" s="11">
        <v>3</v>
      </c>
      <c r="B7" s="17">
        <v>4</v>
      </c>
      <c r="C7" s="12">
        <v>0</v>
      </c>
      <c r="D7" s="13">
        <f t="shared" si="0"/>
        <v>10</v>
      </c>
      <c r="E7" s="13">
        <f t="shared" si="1"/>
        <v>4</v>
      </c>
      <c r="F7" s="13">
        <v>10</v>
      </c>
      <c r="J7" s="18">
        <v>2.5</v>
      </c>
      <c r="K7" s="17">
        <v>4</v>
      </c>
      <c r="L7" s="12">
        <v>0</v>
      </c>
      <c r="M7" s="13">
        <v>10</v>
      </c>
      <c r="N7" s="13">
        <v>4</v>
      </c>
      <c r="O7" s="13">
        <v>10</v>
      </c>
      <c r="S7" s="11">
        <v>3</v>
      </c>
      <c r="T7" s="17">
        <v>4</v>
      </c>
      <c r="U7" s="12">
        <v>0</v>
      </c>
      <c r="V7" s="13">
        <f t="shared" si="2"/>
        <v>10</v>
      </c>
      <c r="W7" s="13">
        <f t="shared" ref="W7:W9" si="4">MAX(T7-U7-(V8-V7),0)</f>
        <v>4</v>
      </c>
      <c r="X7" s="13">
        <v>10</v>
      </c>
      <c r="AC7" s="11">
        <v>3</v>
      </c>
      <c r="AD7" s="17">
        <v>4</v>
      </c>
      <c r="AE7" s="12">
        <v>0</v>
      </c>
      <c r="AF7" s="13">
        <f t="shared" si="3"/>
        <v>10</v>
      </c>
      <c r="AG7" s="13">
        <f t="shared" ref="AG7:AG9" si="5">MAX(AD7-AE7-(AF8-AF7),0)</f>
        <v>4</v>
      </c>
      <c r="AH7" s="13">
        <v>10</v>
      </c>
    </row>
    <row r="8" spans="1:34" x14ac:dyDescent="0.25">
      <c r="A8" s="11">
        <v>4</v>
      </c>
      <c r="B8" s="17">
        <v>4</v>
      </c>
      <c r="C8" s="12">
        <v>0</v>
      </c>
      <c r="D8" s="13">
        <f t="shared" si="0"/>
        <v>10</v>
      </c>
      <c r="E8" s="13">
        <f t="shared" si="1"/>
        <v>4</v>
      </c>
      <c r="F8" s="13">
        <v>10</v>
      </c>
      <c r="J8" s="11">
        <v>3</v>
      </c>
      <c r="K8" s="17">
        <v>4</v>
      </c>
      <c r="L8" s="12">
        <v>0</v>
      </c>
      <c r="M8" s="13">
        <v>10</v>
      </c>
      <c r="N8" s="13">
        <v>4</v>
      </c>
      <c r="O8" s="13">
        <v>10</v>
      </c>
      <c r="S8" s="11">
        <v>4</v>
      </c>
      <c r="T8" s="17">
        <v>4</v>
      </c>
      <c r="U8" s="12">
        <v>0</v>
      </c>
      <c r="V8" s="13">
        <f t="shared" si="2"/>
        <v>10</v>
      </c>
      <c r="W8" s="13">
        <f t="shared" si="4"/>
        <v>4</v>
      </c>
      <c r="X8" s="13">
        <v>10</v>
      </c>
      <c r="AC8" s="11">
        <v>4</v>
      </c>
      <c r="AD8" s="17">
        <v>4</v>
      </c>
      <c r="AE8" s="12">
        <v>0</v>
      </c>
      <c r="AF8" s="13">
        <f t="shared" si="3"/>
        <v>10</v>
      </c>
      <c r="AG8" s="13">
        <f t="shared" si="5"/>
        <v>4</v>
      </c>
      <c r="AH8" s="13">
        <v>10</v>
      </c>
    </row>
    <row r="9" spans="1:34" x14ac:dyDescent="0.25">
      <c r="A9" s="11">
        <v>5</v>
      </c>
      <c r="B9" s="17">
        <v>4</v>
      </c>
      <c r="C9" s="12">
        <v>0</v>
      </c>
      <c r="D9" s="13">
        <f t="shared" si="0"/>
        <v>10</v>
      </c>
      <c r="E9" s="13">
        <f t="shared" si="1"/>
        <v>4</v>
      </c>
      <c r="F9" s="13">
        <v>10</v>
      </c>
      <c r="J9" s="11">
        <v>4</v>
      </c>
      <c r="K9" s="17">
        <v>4</v>
      </c>
      <c r="L9" s="12">
        <v>0</v>
      </c>
      <c r="M9" s="13">
        <f t="shared" ref="M9:M10" si="6">MIN(M8+K9-L9,O9)</f>
        <v>10</v>
      </c>
      <c r="N9" s="13">
        <v>4</v>
      </c>
      <c r="O9" s="13">
        <v>10</v>
      </c>
      <c r="S9" s="11">
        <v>5</v>
      </c>
      <c r="T9" s="17">
        <v>4</v>
      </c>
      <c r="U9" s="12">
        <v>0</v>
      </c>
      <c r="V9" s="13">
        <f t="shared" si="2"/>
        <v>10</v>
      </c>
      <c r="W9" s="13">
        <f t="shared" si="4"/>
        <v>4</v>
      </c>
      <c r="X9" s="13">
        <v>10</v>
      </c>
      <c r="AC9" s="11">
        <v>5</v>
      </c>
      <c r="AD9" s="17">
        <v>4</v>
      </c>
      <c r="AE9" s="12">
        <v>0</v>
      </c>
      <c r="AF9" s="13">
        <f t="shared" si="3"/>
        <v>10</v>
      </c>
      <c r="AG9" s="13">
        <f t="shared" si="5"/>
        <v>4</v>
      </c>
      <c r="AH9" s="13">
        <v>10</v>
      </c>
    </row>
    <row r="10" spans="1:34" x14ac:dyDescent="0.25">
      <c r="A10" s="8"/>
      <c r="B10" s="7"/>
      <c r="C10" s="7"/>
      <c r="D10">
        <v>10</v>
      </c>
      <c r="J10" s="11">
        <v>5</v>
      </c>
      <c r="K10" s="16">
        <v>4</v>
      </c>
      <c r="L10" s="14">
        <v>0</v>
      </c>
      <c r="M10" s="15">
        <f t="shared" si="6"/>
        <v>10</v>
      </c>
      <c r="N10" s="15">
        <f t="shared" ref="N10" si="7">MAX(K10-L10-(M10-M9),0)</f>
        <v>4</v>
      </c>
      <c r="O10" s="15">
        <v>10</v>
      </c>
      <c r="S10" s="8"/>
      <c r="T10" s="7"/>
      <c r="U10" s="7"/>
      <c r="V10">
        <v>10</v>
      </c>
      <c r="AC10" s="8"/>
      <c r="AD10" s="7"/>
      <c r="AE10" s="7"/>
      <c r="AF10">
        <v>10</v>
      </c>
    </row>
    <row r="11" spans="1:34" x14ac:dyDescent="0.25">
      <c r="A11" s="8"/>
      <c r="B11" s="7"/>
      <c r="C11" s="7"/>
      <c r="J11" s="11"/>
      <c r="K11" s="17"/>
      <c r="L11" s="12"/>
      <c r="M11" s="13"/>
      <c r="N11" s="13"/>
      <c r="O11" s="13"/>
      <c r="S11" s="8"/>
      <c r="T11" s="7"/>
      <c r="U11" s="7"/>
    </row>
    <row r="12" spans="1:34" x14ac:dyDescent="0.25">
      <c r="A12" s="8"/>
      <c r="B12" s="7"/>
      <c r="C12" s="7"/>
      <c r="J12" s="8"/>
      <c r="K12" s="7"/>
      <c r="L12" s="7"/>
      <c r="S12" s="8"/>
      <c r="T12" s="7"/>
      <c r="U12" s="7"/>
    </row>
    <row r="13" spans="1:34" x14ac:dyDescent="0.25">
      <c r="A13" s="1"/>
      <c r="B13" s="7"/>
      <c r="C13" s="7"/>
      <c r="J13" s="8"/>
      <c r="K13" s="7"/>
      <c r="L13" s="7"/>
      <c r="S13" s="1"/>
      <c r="T13" s="7"/>
      <c r="U13" s="7"/>
    </row>
    <row r="14" spans="1:34" x14ac:dyDescent="0.25">
      <c r="A14" s="1"/>
      <c r="B14" s="7"/>
      <c r="C14" s="7"/>
      <c r="J14" s="8"/>
      <c r="K14" s="7"/>
      <c r="L14" s="7"/>
      <c r="S14" s="1"/>
      <c r="T14" s="7"/>
      <c r="U14" s="7"/>
    </row>
    <row r="15" spans="1:34" x14ac:dyDescent="0.25">
      <c r="A15" s="1"/>
      <c r="B15" s="7"/>
      <c r="C15" s="7"/>
      <c r="J15" s="1"/>
      <c r="K15" s="7"/>
      <c r="L15" s="7"/>
      <c r="S15" s="1"/>
      <c r="T15" s="7"/>
      <c r="U15" s="7"/>
    </row>
    <row r="16" spans="1:34" x14ac:dyDescent="0.25">
      <c r="A16" s="1"/>
      <c r="B16" s="7"/>
      <c r="C16" s="7"/>
      <c r="J16" s="1"/>
      <c r="K16" s="7"/>
      <c r="L16" s="7"/>
      <c r="S16" s="1"/>
      <c r="T16" s="7"/>
      <c r="U16" s="7"/>
    </row>
    <row r="17" spans="10:12" x14ac:dyDescent="0.25">
      <c r="J17" s="1"/>
      <c r="K17" s="7"/>
      <c r="L17" s="7"/>
    </row>
    <row r="18" spans="10:12" x14ac:dyDescent="0.25">
      <c r="J18" s="1"/>
      <c r="K18" s="7"/>
      <c r="L18" s="7"/>
    </row>
  </sheetData>
  <pageMargins left="0.7" right="0.7" top="0.75" bottom="0.75" header="0.3" footer="0.3"/>
  <pageSetup orientation="portrait" horizontalDpi="4294967293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workbookViewId="0">
      <selection activeCell="A2" sqref="A2:E9"/>
    </sheetView>
  </sheetViews>
  <sheetFormatPr defaultRowHeight="15" x14ac:dyDescent="0.25"/>
  <cols>
    <col min="1" max="1" width="10.42578125" customWidth="1"/>
    <col min="2" max="3" width="14.7109375" customWidth="1"/>
    <col min="4" max="4" width="13.7109375" customWidth="1"/>
    <col min="5" max="5" width="15.85546875" customWidth="1"/>
  </cols>
  <sheetData>
    <row r="2" spans="1:6" ht="16.5" customHeight="1" x14ac:dyDescent="0.25">
      <c r="A2" s="10" t="s">
        <v>29</v>
      </c>
      <c r="B2" s="9" t="s">
        <v>33</v>
      </c>
      <c r="C2" s="9" t="s">
        <v>34</v>
      </c>
      <c r="D2" s="10" t="s">
        <v>19</v>
      </c>
      <c r="E2" s="9" t="s">
        <v>35</v>
      </c>
      <c r="F2" s="19" t="s">
        <v>22</v>
      </c>
    </row>
    <row r="3" spans="1:6" x14ac:dyDescent="0.25">
      <c r="A3" s="10" t="s">
        <v>28</v>
      </c>
      <c r="B3" s="9" t="s">
        <v>27</v>
      </c>
      <c r="C3" s="9" t="s">
        <v>27</v>
      </c>
      <c r="D3" s="10" t="s">
        <v>27</v>
      </c>
      <c r="E3" s="9" t="s">
        <v>27</v>
      </c>
      <c r="F3" s="19" t="s">
        <v>27</v>
      </c>
    </row>
    <row r="4" spans="1:6" x14ac:dyDescent="0.25">
      <c r="A4" s="11">
        <v>0</v>
      </c>
      <c r="B4" s="16">
        <v>3</v>
      </c>
      <c r="C4" s="14">
        <v>2</v>
      </c>
      <c r="D4" s="13">
        <v>0</v>
      </c>
      <c r="E4" s="13">
        <f>MAX((B4-C4)-(F4-D4),0)</f>
        <v>0</v>
      </c>
      <c r="F4">
        <v>12</v>
      </c>
    </row>
    <row r="5" spans="1:6" x14ac:dyDescent="0.25">
      <c r="A5" s="11">
        <v>1</v>
      </c>
      <c r="B5" s="17">
        <v>7</v>
      </c>
      <c r="C5" s="12">
        <v>2</v>
      </c>
      <c r="D5" s="13">
        <f>MAX(MIN(D4+B4-C4, 12), 0)</f>
        <v>1</v>
      </c>
      <c r="E5" s="13">
        <f>MAX((B5-C5)-(F5-D5),0)</f>
        <v>0</v>
      </c>
      <c r="F5">
        <v>12</v>
      </c>
    </row>
    <row r="6" spans="1:6" x14ac:dyDescent="0.25">
      <c r="A6" s="11">
        <v>2</v>
      </c>
      <c r="B6" s="17">
        <v>30</v>
      </c>
      <c r="C6" s="12">
        <v>2</v>
      </c>
      <c r="D6" s="13">
        <f t="shared" ref="D6:D9" si="0">MIN(D5+B5-C5, 12)</f>
        <v>6</v>
      </c>
      <c r="E6" s="13">
        <f>MAX((B6-C6)-(F6-D6),0)</f>
        <v>22</v>
      </c>
      <c r="F6">
        <v>12</v>
      </c>
    </row>
    <row r="7" spans="1:6" x14ac:dyDescent="0.25">
      <c r="A7" s="11">
        <v>3</v>
      </c>
      <c r="B7" s="17">
        <v>5</v>
      </c>
      <c r="C7" s="12">
        <v>2</v>
      </c>
      <c r="D7" s="13">
        <f t="shared" si="0"/>
        <v>12</v>
      </c>
      <c r="E7" s="13">
        <f t="shared" ref="E7:E9" si="1">MAX((B7-C7)-(F7-D7),0)</f>
        <v>3</v>
      </c>
      <c r="F7">
        <v>12</v>
      </c>
    </row>
    <row r="8" spans="1:6" x14ac:dyDescent="0.25">
      <c r="A8" s="11">
        <v>4</v>
      </c>
      <c r="B8" s="17">
        <v>0</v>
      </c>
      <c r="C8" s="12">
        <v>2</v>
      </c>
      <c r="D8" s="13">
        <f t="shared" si="0"/>
        <v>12</v>
      </c>
      <c r="E8" s="13">
        <f t="shared" si="1"/>
        <v>0</v>
      </c>
      <c r="F8">
        <v>12</v>
      </c>
    </row>
    <row r="9" spans="1:6" x14ac:dyDescent="0.25">
      <c r="A9" s="11">
        <v>5</v>
      </c>
      <c r="B9" s="17">
        <v>0</v>
      </c>
      <c r="C9" s="12">
        <v>2</v>
      </c>
      <c r="D9" s="13">
        <f t="shared" si="0"/>
        <v>10</v>
      </c>
      <c r="E9" s="13">
        <f t="shared" si="1"/>
        <v>0</v>
      </c>
      <c r="F9">
        <v>12</v>
      </c>
    </row>
    <row r="10" spans="1:6" x14ac:dyDescent="0.25">
      <c r="A10" s="1"/>
      <c r="B10" s="7">
        <f>SUM(B4:B8)</f>
        <v>45</v>
      </c>
      <c r="C10" s="7"/>
      <c r="E10">
        <f>SUM(E4:E8)</f>
        <v>25</v>
      </c>
    </row>
    <row r="11" spans="1:6" x14ac:dyDescent="0.25">
      <c r="A11" s="1"/>
      <c r="B11" s="7"/>
      <c r="C11" s="7"/>
    </row>
    <row r="12" spans="1:6" x14ac:dyDescent="0.25">
      <c r="A12" s="1"/>
    </row>
    <row r="13" spans="1:6" x14ac:dyDescent="0.25">
      <c r="A13" s="1"/>
      <c r="B13" s="7"/>
      <c r="C13" s="7"/>
    </row>
  </sheetData>
  <pageMargins left="0.7" right="0.7" top="0.75" bottom="0.75" header="0.3" footer="0.3"/>
  <pageSetup orientation="portrait" horizontalDpi="4294967293" verticalDpi="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E8" sqref="E8"/>
    </sheetView>
  </sheetViews>
  <sheetFormatPr defaultRowHeight="15" x14ac:dyDescent="0.25"/>
  <sheetData>
    <row r="1" spans="1:2" x14ac:dyDescent="0.25">
      <c r="A1" s="4" t="s">
        <v>29</v>
      </c>
      <c r="B1" s="4" t="s">
        <v>31</v>
      </c>
    </row>
    <row r="2" spans="1:2" x14ac:dyDescent="0.25">
      <c r="A2" s="4" t="s">
        <v>28</v>
      </c>
      <c r="B2" s="4" t="s">
        <v>30</v>
      </c>
    </row>
    <row r="3" spans="1:2" x14ac:dyDescent="0.25">
      <c r="A3">
        <v>0</v>
      </c>
      <c r="B3">
        <v>2</v>
      </c>
    </row>
    <row r="4" spans="1:2" x14ac:dyDescent="0.25">
      <c r="A4">
        <v>30</v>
      </c>
      <c r="B4">
        <v>6</v>
      </c>
    </row>
    <row r="5" spans="1:2" x14ac:dyDescent="0.25">
      <c r="A5">
        <v>50</v>
      </c>
      <c r="B5">
        <v>11</v>
      </c>
    </row>
    <row r="6" spans="1:2" x14ac:dyDescent="0.25">
      <c r="A6">
        <v>75</v>
      </c>
      <c r="B6">
        <v>3</v>
      </c>
    </row>
    <row r="7" spans="1:2" x14ac:dyDescent="0.25">
      <c r="A7">
        <v>90</v>
      </c>
      <c r="B7">
        <v>9</v>
      </c>
    </row>
    <row r="8" spans="1:2" x14ac:dyDescent="0.25">
      <c r="A8">
        <v>100</v>
      </c>
      <c r="B8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Input</vt:lpstr>
      <vt:lpstr>Output</vt:lpstr>
      <vt:lpstr>Calcs</vt:lpstr>
      <vt:lpstr>Example 1</vt:lpstr>
      <vt:lpstr>Example 2</vt:lpstr>
      <vt:lpstr>Prob#3</vt:lpstr>
    </vt:vector>
  </TitlesOfParts>
  <Company>GoldSim Technology 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Lillywhite</dc:creator>
  <cp:lastModifiedBy>Jason Lillywhite</cp:lastModifiedBy>
  <cp:lastPrinted>2014-07-16T17:57:38Z</cp:lastPrinted>
  <dcterms:created xsi:type="dcterms:W3CDTF">2011-04-11T22:46:56Z</dcterms:created>
  <dcterms:modified xsi:type="dcterms:W3CDTF">2015-04-14T20:49:54Z</dcterms:modified>
</cp:coreProperties>
</file>